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Fall 2020\"/>
    </mc:Choice>
  </mc:AlternateContent>
  <bookViews>
    <workbookView xWindow="0" yWindow="0" windowWidth="20985" windowHeight="9165"/>
  </bookViews>
  <sheets>
    <sheet name="FA 2020 MSW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<sst xmlns="http://schemas.openxmlformats.org/spreadsheetml/2006/main" count="59" uniqueCount="33">
  <si>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</si>
  <si>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</si>
  <si>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</si>
  <si>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</si>
  <si>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</si>
  <si>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</si>
  <si>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</si>
  <si>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</si>
  <si>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</si>
  <si>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</si>
  <si>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</si>
  <si>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</si>
  <si>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</si>
  <si>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</si>
  <si>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</si>
  <si>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</si>
  <si>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</si>
  <si>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</si>
  <si>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</si>
  <si>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</si>
  <si>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</si>
  <si>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</si>
  <si>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</si>
  <si>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</si>
  <si>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</si>
  <si>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</si>
  <si>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Master of Social Work</t>
  </si>
  <si>
    <t>Tuition and Fees for Non-Resident Master of Social Work</t>
  </si>
  <si>
    <t>All information in this document is available at www.buffalo.edu/studentaccounts/tuition-and-fees.</t>
  </si>
  <si>
    <t>Master of Social Work Tuition and Fee Billing Rates: Fall 2020</t>
  </si>
  <si>
    <t>Career Services Fee</t>
  </si>
  <si>
    <t>Academic Excellence and Success Fee</t>
  </si>
  <si>
    <t>Student Activity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</si>
</sst>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10" zoomScaleNormal="100" workbookViewId="0">
      <selection activeCell="E22" sqref="E2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29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545</v>
      </c>
      <c r="C8" s="18">
        <f t="shared" ref="C8" si="0">SUM(B8*2)</f>
        <v>1090</v>
      </c>
      <c r="D8" s="18">
        <f t="shared" ref="D8" si="1">SUM(B8*3)</f>
        <v>1635</v>
      </c>
      <c r="E8" s="18">
        <f t="shared" ref="E8" si="2">SUM(B8*4)</f>
        <v>2180</v>
      </c>
      <c r="F8" s="18">
        <f t="shared" ref="F8" si="3">SUM(B8*5)</f>
        <v>2725</v>
      </c>
      <c r="G8" s="18">
        <f t="shared" ref="G8" si="4">SUM(B8*6)</f>
        <v>3270</v>
      </c>
      <c r="H8" s="18">
        <f t="shared" ref="H8" si="5">SUM(B8*7)</f>
        <v>3815</v>
      </c>
      <c r="I8" s="18">
        <f t="shared" ref="I8" si="6">SUM(B8*8)</f>
        <v>4360</v>
      </c>
      <c r="J8" s="18">
        <f t="shared" ref="J8" si="7">SUM(B8*9)</f>
        <v>4905</v>
      </c>
      <c r="K8" s="18">
        <f t="shared" ref="K8" si="8">SUM(B8*10)</f>
        <v>5450</v>
      </c>
      <c r="L8" s="18">
        <f t="shared" ref="L8" si="9">SUM(B8*11)</f>
        <v>5995</v>
      </c>
      <c r="M8" s="19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31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30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32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>SUM(B8:B19)</f>
        <v>749.50000000000011</v>
      </c>
      <c r="C20" s="12">
        <f>SUM(C8:C19)</f>
        <v>1409.0000000000002</v>
      </c>
      <c r="D20" s="12">
        <f>SUM(D8:D19)</f>
        <v>2068.5</v>
      </c>
      <c r="E20" s="12">
        <f>SUM(E8:E19)</f>
        <v>2728.0000000000005</v>
      </c>
      <c r="F20" s="12">
        <f>SUM(F8:F19)</f>
        <v>3387.5</v>
      </c>
      <c r="G20" s="12">
        <f>SUM(G8:G19)</f>
        <v>4047</v>
      </c>
      <c r="H20" s="12">
        <f>SUM(H8:H19)</f>
        <v>4706.5</v>
      </c>
      <c r="I20" s="12">
        <f>SUM(I8:I19)</f>
        <v>5366.0000000000009</v>
      </c>
      <c r="J20" s="12">
        <f>SUM(J8:J19)</f>
        <v>6369</v>
      </c>
      <c r="K20" s="12">
        <f>SUM(K8:K19)</f>
        <v>6914</v>
      </c>
      <c r="L20" s="12">
        <f>SUM(L8:L19)</f>
        <v>7459</v>
      </c>
      <c r="M20" s="13">
        <f>SUM(M8:M19)</f>
        <v>8004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925</v>
      </c>
      <c r="C24" s="18">
        <f t="shared" ref="C24" si="18">SUM(B24*2)</f>
        <v>1850</v>
      </c>
      <c r="D24" s="18">
        <f t="shared" ref="D24" si="19">SUM(B24*3)</f>
        <v>2775</v>
      </c>
      <c r="E24" s="18">
        <f t="shared" ref="E24" si="20">SUM(B24*4)</f>
        <v>3700</v>
      </c>
      <c r="F24" s="18">
        <f t="shared" ref="F24" si="21">SUM(B24*5)</f>
        <v>4625</v>
      </c>
      <c r="G24" s="18">
        <f t="shared" ref="G24" si="22">SUM(B24*6)</f>
        <v>5550</v>
      </c>
      <c r="H24" s="18">
        <f t="shared" ref="H24" si="23">SUM(B24*7)</f>
        <v>6475</v>
      </c>
      <c r="I24" s="18">
        <f t="shared" ref="I24" si="24">SUM(B24*8)</f>
        <v>7400</v>
      </c>
      <c r="J24" s="18">
        <f t="shared" ref="J24" si="25">SUM(B24*9)</f>
        <v>8325</v>
      </c>
      <c r="K24" s="18">
        <f t="shared" ref="K24" si="26">SUM(B24*10)</f>
        <v>9250</v>
      </c>
      <c r="L24" s="18">
        <f t="shared" ref="L24" si="27">SUM(B24*11)</f>
        <v>10175</v>
      </c>
      <c r="M24" s="19">
        <v>11105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31</v>
      </c>
      <c r="B25" s="16">
        <v>21.88</v>
      </c>
      <c r="C25" s="16">
        <f t="shared" ref="C25:C33" si="28">SUM(B25*2)</f>
        <v>43.76</v>
      </c>
      <c r="D25" s="16">
        <f t="shared" ref="D25:D33" si="29">SUM(B25*3)</f>
        <v>65.64</v>
      </c>
      <c r="E25" s="16">
        <f t="shared" ref="E25:E33" si="30">SUM(B25*4)</f>
        <v>87.52</v>
      </c>
      <c r="F25" s="16">
        <f t="shared" ref="F25:F33" si="31">SUM(B25*5)</f>
        <v>109.39999999999999</v>
      </c>
      <c r="G25" s="16">
        <f t="shared" ref="G25:G33" si="32">SUM(B25*6)</f>
        <v>131.28</v>
      </c>
      <c r="H25" s="16">
        <f t="shared" ref="H25:H33" si="33">SUM(B25*7)</f>
        <v>153.16</v>
      </c>
      <c r="I25" s="16">
        <f t="shared" ref="I25:I33" si="34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8"/>
        <v>0</v>
      </c>
      <c r="D26" s="16">
        <f t="shared" si="29"/>
        <v>0</v>
      </c>
      <c r="E26" s="16">
        <f t="shared" si="30"/>
        <v>0</v>
      </c>
      <c r="F26" s="16">
        <f t="shared" si="31"/>
        <v>0</v>
      </c>
      <c r="G26" s="16">
        <f t="shared" si="32"/>
        <v>0</v>
      </c>
      <c r="H26" s="16">
        <f t="shared" si="33"/>
        <v>0</v>
      </c>
      <c r="I26" s="16">
        <f t="shared" si="34"/>
        <v>0</v>
      </c>
      <c r="J26" s="16">
        <f t="shared" ref="J26:M31" si="35">SUM(B26*9)</f>
        <v>0</v>
      </c>
      <c r="K26" s="16">
        <f t="shared" si="35"/>
        <v>0</v>
      </c>
      <c r="L26" s="16">
        <f t="shared" si="35"/>
        <v>0</v>
      </c>
      <c r="M26" s="16">
        <f t="shared" si="35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8"/>
        <v>22.04</v>
      </c>
      <c r="D27" s="16">
        <f t="shared" si="29"/>
        <v>33.06</v>
      </c>
      <c r="E27" s="16">
        <f t="shared" si="30"/>
        <v>44.08</v>
      </c>
      <c r="F27" s="16">
        <f t="shared" si="31"/>
        <v>55.099999999999994</v>
      </c>
      <c r="G27" s="16">
        <f t="shared" si="32"/>
        <v>66.12</v>
      </c>
      <c r="H27" s="16">
        <f t="shared" si="33"/>
        <v>77.14</v>
      </c>
      <c r="I27" s="16">
        <f t="shared" si="34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30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5.21</v>
      </c>
      <c r="C29" s="16">
        <f t="shared" si="28"/>
        <v>10.42</v>
      </c>
      <c r="D29" s="16">
        <f t="shared" si="29"/>
        <v>15.629999999999999</v>
      </c>
      <c r="E29" s="16">
        <f t="shared" si="30"/>
        <v>20.84</v>
      </c>
      <c r="F29" s="16">
        <f t="shared" si="31"/>
        <v>26.05</v>
      </c>
      <c r="G29" s="16">
        <f t="shared" si="32"/>
        <v>31.259999999999998</v>
      </c>
      <c r="H29" s="16">
        <f t="shared" si="33"/>
        <v>36.47</v>
      </c>
      <c r="I29" s="16">
        <f t="shared" si="34"/>
        <v>41.68</v>
      </c>
      <c r="J29" s="16">
        <v>62.5</v>
      </c>
      <c r="K29" s="16">
        <v>62.5</v>
      </c>
      <c r="L29" s="16">
        <v>62.5</v>
      </c>
      <c r="M29" s="16">
        <v>62.5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8"/>
        <v>36.58</v>
      </c>
      <c r="D30" s="16">
        <f t="shared" si="29"/>
        <v>54.87</v>
      </c>
      <c r="E30" s="16">
        <f t="shared" si="30"/>
        <v>73.16</v>
      </c>
      <c r="F30" s="16">
        <f t="shared" si="31"/>
        <v>91.449999999999989</v>
      </c>
      <c r="G30" s="16">
        <f t="shared" si="32"/>
        <v>109.74</v>
      </c>
      <c r="H30" s="16">
        <f t="shared" si="33"/>
        <v>128.03</v>
      </c>
      <c r="I30" s="16">
        <f t="shared" si="34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8"/>
        <v>0</v>
      </c>
      <c r="D31" s="16">
        <f t="shared" si="29"/>
        <v>0</v>
      </c>
      <c r="E31" s="16">
        <f t="shared" si="30"/>
        <v>0</v>
      </c>
      <c r="F31" s="16">
        <f t="shared" si="31"/>
        <v>0</v>
      </c>
      <c r="G31" s="16">
        <f t="shared" si="32"/>
        <v>0</v>
      </c>
      <c r="H31" s="16">
        <f t="shared" si="33"/>
        <v>0</v>
      </c>
      <c r="I31" s="16">
        <f t="shared" si="34"/>
        <v>0</v>
      </c>
      <c r="J31" s="16">
        <f t="shared" si="35"/>
        <v>0</v>
      </c>
      <c r="K31" s="16">
        <f t="shared" si="35"/>
        <v>0</v>
      </c>
      <c r="L31" s="16">
        <f t="shared" si="35"/>
        <v>0</v>
      </c>
      <c r="M31" s="16">
        <f t="shared" si="35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32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8"/>
        <v>71.66</v>
      </c>
      <c r="D33" s="16">
        <f t="shared" si="29"/>
        <v>107.49</v>
      </c>
      <c r="E33" s="16">
        <f t="shared" si="30"/>
        <v>143.32</v>
      </c>
      <c r="F33" s="16">
        <f t="shared" si="31"/>
        <v>179.14999999999998</v>
      </c>
      <c r="G33" s="16">
        <f t="shared" si="32"/>
        <v>214.98</v>
      </c>
      <c r="H33" s="16">
        <f t="shared" si="33"/>
        <v>250.81</v>
      </c>
      <c r="I33" s="16">
        <f t="shared" si="34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6">SUM(B24:B35)</f>
        <v>1129.5</v>
      </c>
      <c r="C36" s="12">
        <f t="shared" si="36"/>
        <v>2169</v>
      </c>
      <c r="D36" s="12">
        <f t="shared" si="36"/>
        <v>3208.4999999999995</v>
      </c>
      <c r="E36" s="12">
        <f t="shared" si="36"/>
        <v>4248</v>
      </c>
      <c r="F36" s="12">
        <f t="shared" si="36"/>
        <v>5287.4999999999991</v>
      </c>
      <c r="G36" s="12">
        <f t="shared" si="36"/>
        <v>6326.9999999999991</v>
      </c>
      <c r="H36" s="12">
        <f t="shared" si="36"/>
        <v>7366.5000000000009</v>
      </c>
      <c r="I36" s="12">
        <f t="shared" si="36"/>
        <v>8406</v>
      </c>
      <c r="J36" s="12">
        <f t="shared" si="36"/>
        <v>9789</v>
      </c>
      <c r="K36" s="12">
        <f t="shared" si="36"/>
        <v>10714</v>
      </c>
      <c r="L36" s="12">
        <f t="shared" si="36"/>
        <v>11639</v>
      </c>
      <c r="M36" s="13">
        <f t="shared" si="36"/>
        <v>12569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f5oHXTD5qu7/JU7dcj4bBfYIiwbGJy6vm2g/SM9/EE1J8p43U3FA9Tz7DbMEYirXKhkqSm8owx4BYg1iPsxIng==" saltValue="xtK6TxLwmo+WgSEfI8+BFw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2020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2020 MSW Tuition and Fee Billing Rates</dc:title>
  <dc:subject>Listing of graduate tuition and fees for the spring 2017 semester</dc:subject>
  <dc:creator>UB Student Accounts</dc:creator>
  <cp:keywords>tuition,fees, MSW tuition, MSW fees</cp:keywords>
  <cp:lastModifiedBy>Stevens, Laura</cp:lastModifiedBy>
  <cp:lastPrinted>2019-05-21T14:58:12Z</cp:lastPrinted>
  <dcterms:created xsi:type="dcterms:W3CDTF">2016-06-06T21:02:30Z</dcterms:created>
  <dcterms:modified xsi:type="dcterms:W3CDTF">2020-08-04T19:04:19Z</dcterms:modified>
  <cp:category>tuition</cp:category>
</cp:coreProperties>
</file>